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815" activeTab="3"/>
  </bookViews>
  <sheets>
    <sheet name="Cash Flow" sheetId="1" r:id="rId1"/>
    <sheet name="Bal Sheet" sheetId="2" r:id="rId2"/>
    <sheet name="Income" sheetId="3" r:id="rId3"/>
    <sheet name="Changes In Equity" sheetId="4" r:id="rId4"/>
  </sheets>
  <definedNames>
    <definedName name="_xlnm.Print_Area" localSheetId="1">'Bal Sheet'!$A:$E</definedName>
    <definedName name="_xlnm.Print_Area" localSheetId="0">'Cash Flow'!$A:$I</definedName>
    <definedName name="_xlnm.Print_Area" localSheetId="3">'Changes In Equity'!$A$1:$I$37</definedName>
  </definedNames>
  <calcPr fullCalcOnLoad="1"/>
</workbook>
</file>

<file path=xl/sharedStrings.xml><?xml version="1.0" encoding="utf-8"?>
<sst xmlns="http://schemas.openxmlformats.org/spreadsheetml/2006/main" count="216" uniqueCount="141">
  <si>
    <t>(Incorporated in Malaysia)</t>
  </si>
  <si>
    <t>(UNAUDITED)</t>
  </si>
  <si>
    <t>(AUDITED)</t>
  </si>
  <si>
    <t xml:space="preserve">AS AT </t>
  </si>
  <si>
    <t>END OF</t>
  </si>
  <si>
    <t xml:space="preserve">CURRENT </t>
  </si>
  <si>
    <t>QUARTER</t>
  </si>
  <si>
    <t>RM'000</t>
  </si>
  <si>
    <t>PRECEDING</t>
  </si>
  <si>
    <t>FINANCIAL</t>
  </si>
  <si>
    <t>YEAR END</t>
  </si>
  <si>
    <t>Property, Plant and Equipment</t>
  </si>
  <si>
    <t>Current Assets</t>
  </si>
  <si>
    <t>Inventories</t>
  </si>
  <si>
    <t>Cash and bank balances</t>
  </si>
  <si>
    <t>Current Liabilities</t>
  </si>
  <si>
    <t>Trade and other payables</t>
  </si>
  <si>
    <t>Share Capital</t>
  </si>
  <si>
    <t>Reserves</t>
  </si>
  <si>
    <t>Share Premium</t>
  </si>
  <si>
    <t>Revaluation Reserve</t>
  </si>
  <si>
    <t>Dividend</t>
  </si>
  <si>
    <t>Shareholders' Equity</t>
  </si>
  <si>
    <t>Net Tangible Assets Per Share (RM)</t>
  </si>
  <si>
    <t>CONDENSED CONSOLIDATED BALANCE SHEET</t>
  </si>
  <si>
    <t>Bank overdraft</t>
  </si>
  <si>
    <t>Shareholders' Funds</t>
  </si>
  <si>
    <t>CONDENSED CONSOLIDATED INCOME STATEMENT</t>
  </si>
  <si>
    <t>(The figures have not beed audited)</t>
  </si>
  <si>
    <t>CUMULATIVE QUARTER</t>
  </si>
  <si>
    <t>CURRENT</t>
  </si>
  <si>
    <t>YEAR</t>
  </si>
  <si>
    <t>TO</t>
  </si>
  <si>
    <t>DATE</t>
  </si>
  <si>
    <t>CORRESPONDING</t>
  </si>
  <si>
    <t>PERIOD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</si>
  <si>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</si>
  <si>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</si>
  <si>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</si>
  <si>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</si>
  <si>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</si>
  <si>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</si>
  <si>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Net profit from investing activities</t>
  </si>
  <si>
    <t>Finance costs</t>
  </si>
  <si>
    <t>Profit before taxation</t>
  </si>
  <si>
    <t>Taxation</t>
  </si>
  <si>
    <t>Profit after taxation</t>
  </si>
  <si>
    <t>Minority interests</t>
  </si>
  <si>
    <t>Basic earnings per share (sen)</t>
  </si>
  <si>
    <t>Diluted earnings per share (sen)</t>
  </si>
  <si>
    <t>CONDENSED CONSOLIDATED STATEMENT OF CHANGES IN EQUITY</t>
  </si>
  <si>
    <t>Share</t>
  </si>
  <si>
    <t>Capital</t>
  </si>
  <si>
    <t xml:space="preserve">Share </t>
  </si>
  <si>
    <t>Premium</t>
  </si>
  <si>
    <t>Reserve</t>
  </si>
  <si>
    <t>Revaluation</t>
  </si>
  <si>
    <t>Unappropriated</t>
  </si>
  <si>
    <t>Profit</t>
  </si>
  <si>
    <t>Total</t>
  </si>
  <si>
    <t>Issue of shares</t>
  </si>
  <si>
    <t>-pursuant to ESOS</t>
  </si>
  <si>
    <t>Share issue expenses</t>
  </si>
  <si>
    <t>Net profit for the period</t>
  </si>
  <si>
    <t>Interim Dividend paid</t>
  </si>
  <si>
    <t>Final Dividend paid</t>
  </si>
  <si>
    <t>-Private placement</t>
  </si>
  <si>
    <t xml:space="preserve">CONDENSED CONSOLIDATED CASH FLOW STATEMENT </t>
  </si>
  <si>
    <t>Ended</t>
  </si>
  <si>
    <t>Profit before tax</t>
  </si>
  <si>
    <t>Adjustments for:-</t>
  </si>
  <si>
    <t>Non-cash items</t>
  </si>
  <si>
    <t>Non-operating items</t>
  </si>
  <si>
    <t>Operating profit before changes in working capital</t>
  </si>
  <si>
    <t>Cash generated from operations</t>
  </si>
  <si>
    <t>Interest received</t>
  </si>
  <si>
    <t>Interest paid</t>
  </si>
  <si>
    <t>Tax paid</t>
  </si>
  <si>
    <t>Investing Activities</t>
  </si>
  <si>
    <t>Other investments</t>
  </si>
  <si>
    <t>Financing Activities</t>
  </si>
  <si>
    <t>Bank borrowings</t>
  </si>
  <si>
    <t>Others financing activities</t>
  </si>
  <si>
    <t>Note : There are no comparative figures for the same period of the preceeding year, as this is the first time</t>
  </si>
  <si>
    <t>a condensed consolidated cash flow statement is presented.</t>
  </si>
  <si>
    <t>Cash and cash equivalents included in the cash flows comprise the following balance sheet amounts:-</t>
  </si>
  <si>
    <t>Retained Profit</t>
  </si>
  <si>
    <t>Net Change in current assets</t>
  </si>
  <si>
    <t>Net Change in current liabilities</t>
  </si>
  <si>
    <t>Net cash generated from operating activities</t>
  </si>
  <si>
    <t>Net cash used in investing activities</t>
  </si>
  <si>
    <t>Net cash from financing activities</t>
  </si>
  <si>
    <t>Net change in cash and cash equivalents</t>
  </si>
  <si>
    <t>PLENITUDE BHD</t>
  </si>
  <si>
    <t>(Company No : 531086-T)</t>
  </si>
  <si>
    <t>Net Current Assets</t>
  </si>
  <si>
    <t>FOR THE PERIOD ENDED 30 SEPTEMBER 2003</t>
  </si>
  <si>
    <t>3 months</t>
  </si>
  <si>
    <t>Cash and cash equivalent at 1 July</t>
  </si>
  <si>
    <t>Cash and cash equivalent at 30 September</t>
  </si>
  <si>
    <t>Balance at 1.07.2003</t>
  </si>
  <si>
    <t>Balance at 30.09.2003</t>
  </si>
  <si>
    <t>FOR THE FINANCIAL QUARTER ENDED 30 SEPTEMBER 2003</t>
  </si>
  <si>
    <t>Plenitude Bhd</t>
  </si>
  <si>
    <t>Sin Yik Group</t>
  </si>
  <si>
    <t>Sepang</t>
  </si>
  <si>
    <t>Cipriani Group</t>
  </si>
  <si>
    <t>Consol Total</t>
  </si>
  <si>
    <t>Checking</t>
  </si>
  <si>
    <t>Amount owing to group companies</t>
  </si>
  <si>
    <t>Dividend Payable</t>
  </si>
  <si>
    <t>Fixed Deposits, Cash and bank balances</t>
  </si>
  <si>
    <t>Purchase of PPE</t>
  </si>
  <si>
    <t>Bank Overdraft</t>
  </si>
  <si>
    <t>30/09/2003</t>
  </si>
  <si>
    <t>3/06/2003</t>
  </si>
  <si>
    <t>Investment in Subsidiary Companies</t>
  </si>
  <si>
    <t>Amounts owing by group companies</t>
  </si>
  <si>
    <t>Trade receivables</t>
  </si>
  <si>
    <t>Other Investments</t>
  </si>
  <si>
    <t>Tax liabilities</t>
  </si>
  <si>
    <t>Other receivables and prepaid expenses</t>
  </si>
  <si>
    <t>FIRST QUARTER</t>
  </si>
  <si>
    <t>Investment Properties</t>
  </si>
  <si>
    <t>Land Held for future Development</t>
  </si>
  <si>
    <t>Property Development Project</t>
  </si>
  <si>
    <t>Term Loan</t>
  </si>
  <si>
    <t>Deferred Taxation</t>
  </si>
  <si>
    <t>Short-term deposits with licensed banks</t>
  </si>
  <si>
    <t>Placement of fixed deposits</t>
  </si>
  <si>
    <t>Less : Fixed Deposits pledged to licensed banks</t>
  </si>
  <si>
    <t>PRECEEDING</t>
  </si>
  <si>
    <t>Capital Reserve on Consolidation</t>
  </si>
  <si>
    <t>Consolidation</t>
  </si>
  <si>
    <t>Reserve on</t>
  </si>
  <si>
    <t xml:space="preserve"> for the year ended 30 June 2003)</t>
  </si>
  <si>
    <t>30/09/2002</t>
  </si>
  <si>
    <t>(The Condensed Consolidated Income Statements should be read in conjunction with the Audited Financial Statements for the year ended 30 June 2003)</t>
  </si>
  <si>
    <t xml:space="preserve">(The Condensed Consolidated Balance Sheet should be read in conjunction with the Audited Financial </t>
  </si>
  <si>
    <t xml:space="preserve"> Statements for the year ended 30 June 2003)</t>
  </si>
  <si>
    <t>(The Condensed Consolidated Balance Sheet should be read in conjunction with the Audited Financial Statements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</si>
</sst>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_(* #,##0.000_);_(* \(#,##0.000\);_(* &quot;-&quot;??_);_(@_)"/>
    <numFmt numFmtId="171" formatCode="_(* #,##0.0000_);_(* \(#,##0.0000\);_(* &quot;-&quot;??_);_(@_)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3" fontId="1" fillId="0" borderId="0" xfId="15" applyFont="1" applyAlignment="1">
      <alignment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165" fontId="1" fillId="0" borderId="0" xfId="15" applyNumberFormat="1" applyFont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Border="1" applyAlignment="1">
      <alignment/>
    </xf>
    <xf numFmtId="165" fontId="5" fillId="0" borderId="0" xfId="15" applyNumberFormat="1" applyFont="1" applyFill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0" xfId="15" applyNumberFormat="1" applyFont="1" applyFill="1" applyAlignment="1">
      <alignment/>
    </xf>
    <xf numFmtId="165" fontId="1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165" fontId="4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43" fontId="1" fillId="0" borderId="0" xfId="15" applyFont="1" applyAlignment="1">
      <alignment/>
    </xf>
    <xf numFmtId="0" fontId="0" fillId="0" borderId="0" xfId="0" applyFill="1" applyAlignment="1">
      <alignment/>
    </xf>
    <xf numFmtId="43" fontId="1" fillId="0" borderId="0" xfId="15" applyFont="1" applyFill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ill="1" applyAlignment="1">
      <alignment/>
    </xf>
    <xf numFmtId="165" fontId="1" fillId="0" borderId="0" xfId="15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165" fontId="0" fillId="0" borderId="2" xfId="15" applyNumberFormat="1" applyFill="1" applyBorder="1" applyAlignment="1">
      <alignment/>
    </xf>
    <xf numFmtId="0" fontId="2" fillId="0" borderId="0" xfId="0" applyFont="1" applyFill="1" applyAlignment="1">
      <alignment/>
    </xf>
    <xf numFmtId="165" fontId="0" fillId="0" borderId="3" xfId="15" applyNumberFormat="1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 topLeftCell="A7">
      <pane xSplit="2" ySplit="6" topLeftCell="C57" activePane="bottomRight" state="frozen"/>
      <selection pane="topLeft" activeCell="A7" sqref="A7"/>
      <selection pane="topRight" activeCell="C7" sqref="C7"/>
      <selection pane="bottomLeft" activeCell="A13" sqref="A13"/>
      <selection pane="bottomRight" activeCell="B61" sqref="B61"/>
    </sheetView>
  </sheetViews>
  <sheetFormatPr defaultColWidth="9.140625" defaultRowHeight="12.75"/>
  <cols>
    <col min="1" max="1" width="6.421875" style="32" customWidth="1"/>
    <col min="2" max="2" width="39.8515625" style="32" customWidth="1"/>
    <col min="3" max="3" width="15.00390625" style="32" customWidth="1"/>
    <col min="4" max="4" width="9.140625" style="32" customWidth="1"/>
    <col min="5" max="8" width="14.28125" style="35" hidden="1" customWidth="1"/>
    <col min="9" max="9" width="14.28125" style="35" customWidth="1"/>
    <col min="10" max="16384" width="9.140625" style="32" customWidth="1"/>
  </cols>
  <sheetData>
    <row r="1" spans="1:5" ht="12.75">
      <c r="A1" s="50" t="s">
        <v>93</v>
      </c>
      <c r="B1" s="50"/>
      <c r="C1" s="50"/>
      <c r="D1" s="50"/>
      <c r="E1" s="50"/>
    </row>
    <row r="2" spans="1:5" ht="12.75">
      <c r="A2" s="50" t="s">
        <v>94</v>
      </c>
      <c r="B2" s="50"/>
      <c r="C2" s="50"/>
      <c r="D2" s="50"/>
      <c r="E2" s="50"/>
    </row>
    <row r="3" spans="1:5" ht="12.75">
      <c r="A3" s="50" t="s">
        <v>0</v>
      </c>
      <c r="B3" s="50"/>
      <c r="C3" s="50"/>
      <c r="D3" s="50"/>
      <c r="E3" s="50"/>
    </row>
    <row r="4" spans="1:5" ht="12.75">
      <c r="A4" s="50" t="s">
        <v>67</v>
      </c>
      <c r="B4" s="50"/>
      <c r="C4" s="50"/>
      <c r="D4" s="50"/>
      <c r="E4" s="50"/>
    </row>
    <row r="5" spans="1:5" ht="12.75">
      <c r="A5" s="50" t="s">
        <v>96</v>
      </c>
      <c r="B5" s="50"/>
      <c r="C5" s="50"/>
      <c r="D5" s="50"/>
      <c r="E5" s="50"/>
    </row>
    <row r="6" spans="1:5" ht="12.75">
      <c r="A6" s="51" t="s">
        <v>28</v>
      </c>
      <c r="B6" s="51"/>
      <c r="C6" s="51"/>
      <c r="D6" s="51"/>
      <c r="E6" s="51"/>
    </row>
    <row r="8" spans="1:9" ht="12.75">
      <c r="A8" s="21"/>
      <c r="B8" s="21"/>
      <c r="E8" s="36" t="s">
        <v>97</v>
      </c>
      <c r="F8" s="36" t="s">
        <v>97</v>
      </c>
      <c r="G8" s="36" t="s">
        <v>97</v>
      </c>
      <c r="H8" s="36" t="s">
        <v>97</v>
      </c>
      <c r="I8" s="36" t="s">
        <v>97</v>
      </c>
    </row>
    <row r="9" spans="1:9" ht="12.75">
      <c r="A9" s="21"/>
      <c r="B9" s="21"/>
      <c r="E9" s="36" t="s">
        <v>68</v>
      </c>
      <c r="F9" s="36" t="s">
        <v>68</v>
      </c>
      <c r="G9" s="36" t="s">
        <v>68</v>
      </c>
      <c r="H9" s="36" t="s">
        <v>68</v>
      </c>
      <c r="I9" s="36" t="s">
        <v>68</v>
      </c>
    </row>
    <row r="10" spans="1:9" ht="12.75">
      <c r="A10" s="21"/>
      <c r="B10" s="21"/>
      <c r="E10" s="37">
        <v>37894</v>
      </c>
      <c r="F10" s="37">
        <v>37894</v>
      </c>
      <c r="G10" s="37">
        <v>37894</v>
      </c>
      <c r="H10" s="37">
        <v>37894</v>
      </c>
      <c r="I10" s="37" t="s">
        <v>114</v>
      </c>
    </row>
    <row r="11" spans="1:9" ht="12.75">
      <c r="A11" s="21"/>
      <c r="B11" s="21"/>
      <c r="E11" s="36" t="s">
        <v>7</v>
      </c>
      <c r="F11" s="36" t="s">
        <v>7</v>
      </c>
      <c r="G11" s="36" t="s">
        <v>7</v>
      </c>
      <c r="H11" s="36" t="s">
        <v>7</v>
      </c>
      <c r="I11" s="36" t="s">
        <v>7</v>
      </c>
    </row>
    <row r="12" spans="1:9" s="39" customFormat="1" ht="12.75">
      <c r="A12" s="38"/>
      <c r="B12" s="38"/>
      <c r="C12" s="38"/>
      <c r="E12" s="23" t="s">
        <v>103</v>
      </c>
      <c r="F12" s="23" t="s">
        <v>106</v>
      </c>
      <c r="G12" s="23" t="s">
        <v>104</v>
      </c>
      <c r="H12" s="23" t="s">
        <v>105</v>
      </c>
      <c r="I12" s="23" t="s">
        <v>59</v>
      </c>
    </row>
    <row r="13" spans="1:9" ht="12.75">
      <c r="A13" s="21" t="s">
        <v>69</v>
      </c>
      <c r="B13" s="21"/>
      <c r="C13" s="21"/>
      <c r="E13" s="35">
        <v>38</v>
      </c>
      <c r="F13" s="35">
        <v>5348.033</v>
      </c>
      <c r="G13" s="35">
        <v>1226</v>
      </c>
      <c r="H13" s="35">
        <v>3535.665</v>
      </c>
      <c r="I13" s="35">
        <v>10148</v>
      </c>
    </row>
    <row r="14" spans="1:3" ht="12.75">
      <c r="A14" s="21"/>
      <c r="B14" s="21"/>
      <c r="C14" s="21"/>
    </row>
    <row r="15" spans="1:3" ht="12.75">
      <c r="A15" s="21" t="s">
        <v>70</v>
      </c>
      <c r="B15" s="21"/>
      <c r="C15" s="21"/>
    </row>
    <row r="16" spans="1:9" ht="12.75">
      <c r="A16" s="40"/>
      <c r="B16" s="21" t="s">
        <v>71</v>
      </c>
      <c r="C16" s="21"/>
      <c r="E16" s="35">
        <v>0</v>
      </c>
      <c r="F16" s="35">
        <v>31.508</v>
      </c>
      <c r="G16" s="35">
        <v>40</v>
      </c>
      <c r="H16" s="35">
        <v>20.576</v>
      </c>
      <c r="I16" s="35">
        <v>92</v>
      </c>
    </row>
    <row r="17" spans="1:9" ht="12.75">
      <c r="A17" s="21"/>
      <c r="B17" s="21" t="s">
        <v>72</v>
      </c>
      <c r="C17" s="21"/>
      <c r="E17" s="41">
        <v>0</v>
      </c>
      <c r="F17" s="41">
        <v>-734.73</v>
      </c>
      <c r="G17" s="41">
        <v>17</v>
      </c>
      <c r="H17" s="41">
        <v>-119.756</v>
      </c>
      <c r="I17" s="41">
        <v>-837</v>
      </c>
    </row>
    <row r="18" spans="1:9" ht="12.75">
      <c r="A18" s="21" t="s">
        <v>73</v>
      </c>
      <c r="B18" s="21"/>
      <c r="C18" s="21"/>
      <c r="E18" s="35">
        <f>SUM(E13:E17)</f>
        <v>38</v>
      </c>
      <c r="F18" s="35">
        <f>SUM(F13:F17)</f>
        <v>4644.811</v>
      </c>
      <c r="G18" s="35">
        <f>SUM(G13:G17)</f>
        <v>1283</v>
      </c>
      <c r="H18" s="35">
        <f>SUM(H13:H17)</f>
        <v>3436.485</v>
      </c>
      <c r="I18" s="35">
        <f>SUM(I13:I17)</f>
        <v>9403</v>
      </c>
    </row>
    <row r="19" spans="1:3" ht="12.75">
      <c r="A19" s="21"/>
      <c r="B19" s="21"/>
      <c r="C19" s="21"/>
    </row>
    <row r="20" spans="1:9" ht="12.75">
      <c r="A20" s="21"/>
      <c r="B20" s="21" t="s">
        <v>87</v>
      </c>
      <c r="C20" s="21"/>
      <c r="E20" s="35">
        <v>-17</v>
      </c>
      <c r="F20" s="35">
        <v>10041.154</v>
      </c>
      <c r="G20" s="35">
        <v>-8208</v>
      </c>
      <c r="H20" s="35">
        <v>9346.372</v>
      </c>
      <c r="I20" s="35">
        <v>11163</v>
      </c>
    </row>
    <row r="21" spans="1:9" ht="12.75">
      <c r="A21" s="42"/>
      <c r="B21" s="21" t="s">
        <v>88</v>
      </c>
      <c r="C21" s="21"/>
      <c r="E21" s="41">
        <v>-59</v>
      </c>
      <c r="F21" s="41">
        <v>-1200.957</v>
      </c>
      <c r="G21" s="41">
        <v>4501</v>
      </c>
      <c r="H21" s="41">
        <v>-3968.379</v>
      </c>
      <c r="I21" s="41">
        <v>-727</v>
      </c>
    </row>
    <row r="22" spans="1:9" ht="12.75">
      <c r="A22" s="21" t="s">
        <v>74</v>
      </c>
      <c r="B22" s="21"/>
      <c r="C22" s="21"/>
      <c r="E22" s="35">
        <f>SUM(E18:E21)</f>
        <v>-38</v>
      </c>
      <c r="F22" s="35">
        <f>SUM(F18:F21)</f>
        <v>13485.008</v>
      </c>
      <c r="G22" s="35">
        <f>SUM(G18:G21)</f>
        <v>-2424</v>
      </c>
      <c r="H22" s="35">
        <f>SUM(H18:H21)</f>
        <v>8814.478</v>
      </c>
      <c r="I22" s="35">
        <f>SUM(I18:I21)</f>
        <v>19839</v>
      </c>
    </row>
    <row r="23" spans="1:3" ht="12.75">
      <c r="A23" s="21"/>
      <c r="B23" s="21"/>
      <c r="C23" s="21"/>
    </row>
    <row r="24" spans="1:9" ht="12.75">
      <c r="A24" s="21"/>
      <c r="B24" s="21" t="s">
        <v>75</v>
      </c>
      <c r="C24" s="21"/>
      <c r="E24" s="35">
        <v>0</v>
      </c>
      <c r="F24" s="35">
        <v>734.73</v>
      </c>
      <c r="G24" s="35">
        <v>0</v>
      </c>
      <c r="H24" s="35">
        <v>25.607</v>
      </c>
      <c r="I24" s="35">
        <v>760</v>
      </c>
    </row>
    <row r="25" spans="1:9" ht="12.75">
      <c r="A25" s="21"/>
      <c r="B25" s="21" t="s">
        <v>76</v>
      </c>
      <c r="C25" s="21"/>
      <c r="E25" s="35">
        <v>0</v>
      </c>
      <c r="F25" s="35">
        <v>0</v>
      </c>
      <c r="G25" s="35">
        <v>-29</v>
      </c>
      <c r="H25" s="35">
        <v>0</v>
      </c>
      <c r="I25" s="35">
        <v>-29</v>
      </c>
    </row>
    <row r="26" spans="1:9" ht="12.75">
      <c r="A26" s="21"/>
      <c r="B26" s="21" t="s">
        <v>77</v>
      </c>
      <c r="C26" s="21"/>
      <c r="E26" s="41">
        <v>-1</v>
      </c>
      <c r="F26" s="41">
        <v>-1381.082</v>
      </c>
      <c r="G26" s="41">
        <v>-298</v>
      </c>
      <c r="H26" s="41">
        <v>-766.666</v>
      </c>
      <c r="I26" s="41">
        <v>-2447</v>
      </c>
    </row>
    <row r="27" spans="1:9" ht="12.75">
      <c r="A27" s="21" t="s">
        <v>89</v>
      </c>
      <c r="B27" s="21"/>
      <c r="C27" s="21"/>
      <c r="E27" s="43">
        <f>SUM(E22:E26)</f>
        <v>-39</v>
      </c>
      <c r="F27" s="43">
        <f>SUM(F22:F26)</f>
        <v>12838.655999999999</v>
      </c>
      <c r="G27" s="43">
        <f>SUM(G22:G26)</f>
        <v>-2751</v>
      </c>
      <c r="H27" s="43">
        <f>SUM(H22:H26)</f>
        <v>8073.418999999999</v>
      </c>
      <c r="I27" s="43">
        <f>SUM(I22:I26)</f>
        <v>18123</v>
      </c>
    </row>
    <row r="28" spans="1:3" ht="12.75">
      <c r="A28" s="21"/>
      <c r="B28" s="21"/>
      <c r="C28" s="21"/>
    </row>
    <row r="29" spans="1:3" ht="12.75">
      <c r="A29" s="42" t="s">
        <v>78</v>
      </c>
      <c r="B29" s="21"/>
      <c r="C29" s="21"/>
    </row>
    <row r="30" spans="1:9" ht="12.75">
      <c r="A30" s="42"/>
      <c r="B30" s="21" t="s">
        <v>112</v>
      </c>
      <c r="C30" s="21"/>
      <c r="E30" s="35">
        <v>0</v>
      </c>
      <c r="F30" s="35">
        <v>-12.98</v>
      </c>
      <c r="G30" s="35">
        <v>0</v>
      </c>
      <c r="I30" s="35">
        <v>-13</v>
      </c>
    </row>
    <row r="31" spans="1:9" ht="12.75">
      <c r="A31" s="21"/>
      <c r="B31" s="21" t="s">
        <v>79</v>
      </c>
      <c r="C31" s="21"/>
      <c r="E31" s="41">
        <v>-14</v>
      </c>
      <c r="F31" s="41">
        <v>0</v>
      </c>
      <c r="G31" s="41">
        <v>-27</v>
      </c>
      <c r="H31" s="41">
        <v>112.764</v>
      </c>
      <c r="I31" s="41">
        <v>72</v>
      </c>
    </row>
    <row r="32" spans="1:9" ht="12.75">
      <c r="A32" s="21" t="s">
        <v>90</v>
      </c>
      <c r="B32" s="21"/>
      <c r="C32" s="21"/>
      <c r="E32" s="43">
        <f>SUM(E30:E31)</f>
        <v>-14</v>
      </c>
      <c r="F32" s="43">
        <f>SUM(F30:F31)</f>
        <v>-12.98</v>
      </c>
      <c r="G32" s="43">
        <f>SUM(G30:G31)</f>
        <v>-27</v>
      </c>
      <c r="H32" s="43">
        <f>SUM(H30:H31)</f>
        <v>112.764</v>
      </c>
      <c r="I32" s="43">
        <f>SUM(I30:I31)</f>
        <v>59</v>
      </c>
    </row>
    <row r="33" spans="1:3" ht="12.75">
      <c r="A33" s="21"/>
      <c r="B33" s="21"/>
      <c r="C33" s="21"/>
    </row>
    <row r="34" spans="1:3" ht="12.75">
      <c r="A34" s="42" t="s">
        <v>80</v>
      </c>
      <c r="B34" s="21"/>
      <c r="C34" s="21"/>
    </row>
    <row r="35" spans="1:9" ht="12.75">
      <c r="A35" s="21"/>
      <c r="B35" s="21" t="s">
        <v>129</v>
      </c>
      <c r="C35" s="21"/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spans="1:9" ht="12.75">
      <c r="A36" s="42"/>
      <c r="B36" s="21" t="s">
        <v>81</v>
      </c>
      <c r="C36" s="21"/>
      <c r="E36" s="35">
        <v>0</v>
      </c>
      <c r="F36" s="35">
        <v>0</v>
      </c>
      <c r="G36" s="35">
        <v>0</v>
      </c>
      <c r="H36" s="35">
        <v>0</v>
      </c>
      <c r="I36" s="35">
        <v>0</v>
      </c>
    </row>
    <row r="37" spans="1:9" ht="12.75">
      <c r="A37" s="21"/>
      <c r="B37" s="21" t="s">
        <v>82</v>
      </c>
      <c r="C37" s="21"/>
      <c r="E37" s="41">
        <v>0</v>
      </c>
      <c r="F37" s="41">
        <v>0</v>
      </c>
      <c r="G37" s="41">
        <v>0</v>
      </c>
      <c r="H37" s="41">
        <v>-26.909</v>
      </c>
      <c r="I37" s="41">
        <v>-27</v>
      </c>
    </row>
    <row r="38" spans="1:9" ht="12.75">
      <c r="A38" s="21" t="s">
        <v>91</v>
      </c>
      <c r="B38" s="21"/>
      <c r="C38" s="21"/>
      <c r="E38" s="43">
        <f>SUM(E35:E37)</f>
        <v>0</v>
      </c>
      <c r="F38" s="43">
        <f>SUM(F35:F37)</f>
        <v>0</v>
      </c>
      <c r="G38" s="43">
        <f>SUM(G35:G37)</f>
        <v>0</v>
      </c>
      <c r="H38" s="43">
        <f>SUM(H35:H37)</f>
        <v>-26.909</v>
      </c>
      <c r="I38" s="43">
        <f>SUM(I35:I37)</f>
        <v>-27</v>
      </c>
    </row>
    <row r="39" spans="1:3" ht="12.75">
      <c r="A39" s="21"/>
      <c r="B39" s="21"/>
      <c r="C39" s="21"/>
    </row>
    <row r="40" spans="1:9" ht="12.75">
      <c r="A40" s="21" t="s">
        <v>92</v>
      </c>
      <c r="B40" s="21"/>
      <c r="C40" s="21"/>
      <c r="E40" s="35">
        <f>+E27+E32+E38</f>
        <v>-53</v>
      </c>
      <c r="F40" s="35">
        <f>+F27+F32+F38</f>
        <v>12825.676</v>
      </c>
      <c r="G40" s="35">
        <f>+G27+G32+G38</f>
        <v>-2778</v>
      </c>
      <c r="H40" s="35">
        <f>+H27+H32+H38</f>
        <v>8159.273999999999</v>
      </c>
      <c r="I40" s="35">
        <f>+I27+I32+I38</f>
        <v>18155</v>
      </c>
    </row>
    <row r="41" spans="1:3" ht="12.75">
      <c r="A41" s="21"/>
      <c r="B41" s="21"/>
      <c r="C41" s="21"/>
    </row>
    <row r="42" spans="1:9" ht="12.75">
      <c r="A42" s="42" t="s">
        <v>98</v>
      </c>
      <c r="B42" s="21"/>
      <c r="C42" s="21"/>
      <c r="E42" s="41">
        <v>6267</v>
      </c>
      <c r="F42" s="41">
        <v>23101.116</v>
      </c>
      <c r="G42" s="41">
        <v>-4391</v>
      </c>
      <c r="H42" s="41">
        <v>1663.58</v>
      </c>
      <c r="I42" s="41">
        <v>26640</v>
      </c>
    </row>
    <row r="43" spans="1:3" ht="12.75">
      <c r="A43" s="42"/>
      <c r="B43" s="21"/>
      <c r="C43" s="21"/>
    </row>
    <row r="44" spans="1:9" ht="13.5" thickBot="1">
      <c r="A44" s="42" t="s">
        <v>99</v>
      </c>
      <c r="B44" s="21"/>
      <c r="C44" s="21"/>
      <c r="E44" s="44">
        <f>+E40+E42</f>
        <v>6214</v>
      </c>
      <c r="F44" s="44">
        <f>+F40+F42</f>
        <v>35926.792</v>
      </c>
      <c r="G44" s="44">
        <f>+G40+G42</f>
        <v>-7169</v>
      </c>
      <c r="H44" s="44">
        <f>+H40+H42</f>
        <v>9822.854</v>
      </c>
      <c r="I44" s="44">
        <f>+SUM(I40:I42)</f>
        <v>44795</v>
      </c>
    </row>
    <row r="45" spans="1:3" ht="13.5" thickTop="1">
      <c r="A45" s="21"/>
      <c r="B45" s="21"/>
      <c r="C45" s="21"/>
    </row>
    <row r="46" spans="1:3" ht="12.75">
      <c r="A46" s="21" t="s">
        <v>85</v>
      </c>
      <c r="B46" s="21"/>
      <c r="C46" s="21"/>
    </row>
    <row r="47" spans="1:3" ht="12.75">
      <c r="A47" s="21"/>
      <c r="B47" s="21"/>
      <c r="C47" s="21"/>
    </row>
    <row r="48" spans="1:9" ht="12.75">
      <c r="A48" s="21"/>
      <c r="B48" s="21"/>
      <c r="C48" s="21"/>
      <c r="E48" s="37">
        <v>37894</v>
      </c>
      <c r="F48" s="37">
        <v>37894</v>
      </c>
      <c r="G48" s="37">
        <v>37894</v>
      </c>
      <c r="H48" s="37">
        <v>37894</v>
      </c>
      <c r="I48" s="37">
        <v>37894</v>
      </c>
    </row>
    <row r="49" spans="1:9" ht="12.75">
      <c r="A49" s="21"/>
      <c r="B49" s="21"/>
      <c r="C49" s="21"/>
      <c r="E49" s="36" t="s">
        <v>7</v>
      </c>
      <c r="F49" s="36" t="s">
        <v>7</v>
      </c>
      <c r="G49" s="36" t="s">
        <v>7</v>
      </c>
      <c r="H49" s="36" t="s">
        <v>7</v>
      </c>
      <c r="I49" s="36" t="s">
        <v>7</v>
      </c>
    </row>
    <row r="50" spans="1:9" ht="12.75">
      <c r="A50" s="21" t="s">
        <v>128</v>
      </c>
      <c r="B50" s="21"/>
      <c r="C50" s="21"/>
      <c r="E50" s="35">
        <v>5000</v>
      </c>
      <c r="F50" s="35">
        <v>4242.066</v>
      </c>
      <c r="G50" s="35">
        <v>0</v>
      </c>
      <c r="H50" s="35">
        <v>2710.426</v>
      </c>
      <c r="I50" s="35">
        <v>11952</v>
      </c>
    </row>
    <row r="51" spans="1:9" ht="12.75">
      <c r="A51" s="21" t="s">
        <v>14</v>
      </c>
      <c r="B51" s="21"/>
      <c r="C51" s="21"/>
      <c r="E51" s="45">
        <v>1214</v>
      </c>
      <c r="F51" s="45">
        <v>33299.542</v>
      </c>
      <c r="G51" s="45">
        <v>3291</v>
      </c>
      <c r="H51" s="45">
        <v>9822.854</v>
      </c>
      <c r="I51" s="35">
        <v>47628</v>
      </c>
    </row>
    <row r="52" spans="1:9" ht="12.75">
      <c r="A52" s="21" t="s">
        <v>113</v>
      </c>
      <c r="B52" s="21"/>
      <c r="C52" s="21"/>
      <c r="E52" s="41">
        <v>0</v>
      </c>
      <c r="F52" s="41">
        <v>-1614.815</v>
      </c>
      <c r="G52" s="41">
        <v>-10460</v>
      </c>
      <c r="H52" s="41">
        <v>0</v>
      </c>
      <c r="I52" s="41">
        <v>-12075</v>
      </c>
    </row>
    <row r="53" spans="1:9" ht="12.75">
      <c r="A53" s="21"/>
      <c r="B53" s="21"/>
      <c r="C53" s="21"/>
      <c r="E53" s="35">
        <f>SUM(E50:E52)</f>
        <v>6214</v>
      </c>
      <c r="F53" s="35">
        <f>SUM(F50:F52)</f>
        <v>35926.793</v>
      </c>
      <c r="G53" s="35">
        <f>SUM(G50:G52)</f>
        <v>-7169</v>
      </c>
      <c r="H53" s="35">
        <f>SUM(H50:H52)</f>
        <v>12533.279999999999</v>
      </c>
      <c r="I53" s="35">
        <f>SUM(I50:I52)</f>
        <v>47505</v>
      </c>
    </row>
    <row r="54" spans="1:9" ht="12.75">
      <c r="A54" s="21" t="s">
        <v>130</v>
      </c>
      <c r="B54" s="21"/>
      <c r="C54" s="21"/>
      <c r="E54" s="41">
        <v>0</v>
      </c>
      <c r="F54" s="41">
        <v>0</v>
      </c>
      <c r="G54" s="41">
        <v>0</v>
      </c>
      <c r="H54" s="41">
        <v>-2710.426</v>
      </c>
      <c r="I54" s="35">
        <v>-2710</v>
      </c>
    </row>
    <row r="55" spans="1:9" ht="13.5" thickBot="1">
      <c r="A55" s="21"/>
      <c r="B55" s="21"/>
      <c r="C55" s="21"/>
      <c r="E55" s="46">
        <f>SUM(E53:E54)</f>
        <v>6214</v>
      </c>
      <c r="F55" s="46">
        <f>SUM(F53:F54)</f>
        <v>35926.793</v>
      </c>
      <c r="G55" s="46">
        <f>SUM(G53:G54)</f>
        <v>-7169</v>
      </c>
      <c r="H55" s="46">
        <f>SUM(H53:H54)</f>
        <v>9822.854</v>
      </c>
      <c r="I55" s="46">
        <f>SUM(I53:I54)</f>
        <v>44795</v>
      </c>
    </row>
    <row r="56" spans="1:3" ht="13.5" thickTop="1">
      <c r="A56" s="21"/>
      <c r="B56" s="21"/>
      <c r="C56" s="21"/>
    </row>
    <row r="57" spans="1:3" ht="12.75">
      <c r="A57" s="21" t="s">
        <v>83</v>
      </c>
      <c r="B57" s="21"/>
      <c r="C57" s="21"/>
    </row>
    <row r="58" spans="1:3" ht="12.75">
      <c r="A58" s="21" t="s">
        <v>84</v>
      </c>
      <c r="B58" s="21"/>
      <c r="C58" s="21"/>
    </row>
    <row r="59" spans="1:3" ht="12.75">
      <c r="A59" s="21"/>
      <c r="B59" s="21"/>
      <c r="C59" s="21"/>
    </row>
    <row r="60" spans="1:3" ht="12.75">
      <c r="A60" s="21" t="s">
        <v>140</v>
      </c>
      <c r="B60" s="21"/>
      <c r="C60" s="21"/>
    </row>
    <row r="61" spans="1:3" ht="12.75">
      <c r="A61" s="21" t="s">
        <v>135</v>
      </c>
      <c r="B61" s="21"/>
      <c r="C61" s="21"/>
    </row>
    <row r="62" spans="1:3" ht="12.75" hidden="1">
      <c r="A62" s="21"/>
      <c r="B62" s="21"/>
      <c r="C62" s="21"/>
    </row>
    <row r="63" spans="1:3" ht="12.75" hidden="1">
      <c r="A63" s="21"/>
      <c r="B63" s="21"/>
      <c r="C63" s="21"/>
    </row>
    <row r="64" spans="1:9" ht="12.75" hidden="1">
      <c r="A64" s="21"/>
      <c r="B64" s="21"/>
      <c r="C64" s="21"/>
      <c r="D64" s="32" t="s">
        <v>108</v>
      </c>
      <c r="E64" s="35">
        <f>+E44-E55</f>
        <v>0</v>
      </c>
      <c r="F64" s="35">
        <f>+F44-F55</f>
        <v>-0.000999999996565748</v>
      </c>
      <c r="G64" s="35">
        <f>+G44-G55</f>
        <v>0</v>
      </c>
      <c r="H64" s="35">
        <f>+H44-H55</f>
        <v>0</v>
      </c>
      <c r="I64" s="35">
        <v>-0.0009999999892897904</v>
      </c>
    </row>
    <row r="65" spans="1:3" ht="12.75">
      <c r="A65" s="21"/>
      <c r="B65" s="21"/>
      <c r="C65" s="21"/>
    </row>
  </sheetData>
  <mergeCells count="6">
    <mergeCell ref="A5:E5"/>
    <mergeCell ref="A6:E6"/>
    <mergeCell ref="A1:E1"/>
    <mergeCell ref="A2:E2"/>
    <mergeCell ref="A3:E3"/>
    <mergeCell ref="A4:E4"/>
  </mergeCells>
  <printOptions/>
  <pageMargins left="0.75" right="0" top="0.5" bottom="0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51">
      <selection activeCell="A57" sqref="A57"/>
    </sheetView>
  </sheetViews>
  <sheetFormatPr defaultColWidth="9.140625" defaultRowHeight="12.75"/>
  <cols>
    <col min="1" max="1" width="6.421875" style="30" customWidth="1"/>
    <col min="2" max="2" width="40.8515625" style="30" customWidth="1"/>
    <col min="3" max="3" width="12.8515625" style="24" customWidth="1"/>
    <col min="4" max="4" width="4.00390625" style="29" customWidth="1"/>
    <col min="5" max="5" width="12.8515625" style="24" customWidth="1"/>
    <col min="6" max="16384" width="9.140625" style="27" customWidth="1"/>
  </cols>
  <sheetData>
    <row r="1" spans="1:5" ht="15.75">
      <c r="A1" s="53" t="s">
        <v>93</v>
      </c>
      <c r="B1" s="53"/>
      <c r="C1" s="53"/>
      <c r="D1" s="53"/>
      <c r="E1" s="53"/>
    </row>
    <row r="2" spans="1:5" ht="12">
      <c r="A2" s="52" t="s">
        <v>94</v>
      </c>
      <c r="B2" s="52"/>
      <c r="C2" s="52"/>
      <c r="D2" s="52"/>
      <c r="E2" s="52"/>
    </row>
    <row r="3" spans="1:5" ht="12">
      <c r="A3" s="52" t="s">
        <v>0</v>
      </c>
      <c r="B3" s="52"/>
      <c r="C3" s="52"/>
      <c r="D3" s="52"/>
      <c r="E3" s="52"/>
    </row>
    <row r="4" spans="1:5" ht="12">
      <c r="A4" s="52" t="s">
        <v>24</v>
      </c>
      <c r="B4" s="52"/>
      <c r="C4" s="52"/>
      <c r="D4" s="52"/>
      <c r="E4" s="52"/>
    </row>
    <row r="5" spans="1:5" ht="12">
      <c r="A5" s="52" t="s">
        <v>102</v>
      </c>
      <c r="B5" s="52"/>
      <c r="C5" s="52"/>
      <c r="D5" s="52"/>
      <c r="E5" s="52"/>
    </row>
    <row r="6" spans="1:4" ht="12">
      <c r="A6" s="21"/>
      <c r="B6" s="21"/>
      <c r="C6" s="11"/>
      <c r="D6" s="16"/>
    </row>
    <row r="7" spans="1:5" ht="12">
      <c r="A7" s="21"/>
      <c r="B7" s="21"/>
      <c r="C7" s="15" t="s">
        <v>1</v>
      </c>
      <c r="D7" s="47"/>
      <c r="E7" s="15" t="s">
        <v>2</v>
      </c>
    </row>
    <row r="8" spans="1:5" ht="12">
      <c r="A8" s="21"/>
      <c r="B8" s="21"/>
      <c r="C8" s="15" t="s">
        <v>3</v>
      </c>
      <c r="D8" s="47"/>
      <c r="E8" s="15" t="s">
        <v>3</v>
      </c>
    </row>
    <row r="9" spans="1:5" ht="12">
      <c r="A9" s="21"/>
      <c r="B9" s="21"/>
      <c r="C9" s="15" t="s">
        <v>4</v>
      </c>
      <c r="D9" s="47"/>
      <c r="E9" s="15" t="s">
        <v>8</v>
      </c>
    </row>
    <row r="10" spans="1:5" ht="12">
      <c r="A10" s="21"/>
      <c r="B10" s="21"/>
      <c r="C10" s="15" t="s">
        <v>5</v>
      </c>
      <c r="D10" s="47"/>
      <c r="E10" s="15" t="s">
        <v>9</v>
      </c>
    </row>
    <row r="11" spans="1:5" ht="12">
      <c r="A11" s="21"/>
      <c r="B11" s="21"/>
      <c r="C11" s="15" t="s">
        <v>6</v>
      </c>
      <c r="D11" s="47"/>
      <c r="E11" s="15" t="s">
        <v>10</v>
      </c>
    </row>
    <row r="12" spans="1:5" ht="12">
      <c r="A12" s="21"/>
      <c r="B12" s="21"/>
      <c r="C12" s="19" t="s">
        <v>114</v>
      </c>
      <c r="D12" s="48"/>
      <c r="E12" s="19" t="s">
        <v>115</v>
      </c>
    </row>
    <row r="13" spans="1:5" ht="12">
      <c r="A13" s="21"/>
      <c r="B13" s="21"/>
      <c r="C13" s="15" t="s">
        <v>7</v>
      </c>
      <c r="D13" s="47"/>
      <c r="E13" s="15" t="s">
        <v>7</v>
      </c>
    </row>
    <row r="14" spans="1:5" ht="12">
      <c r="A14" s="21"/>
      <c r="B14" s="21"/>
      <c r="C14" s="28"/>
      <c r="D14" s="28"/>
      <c r="E14" s="28"/>
    </row>
    <row r="15" spans="1:5" ht="12">
      <c r="A15" s="21"/>
      <c r="B15" s="21"/>
      <c r="C15" s="28"/>
      <c r="D15" s="28"/>
      <c r="E15" s="28"/>
    </row>
    <row r="16" spans="1:5" ht="12">
      <c r="A16" s="21" t="s">
        <v>11</v>
      </c>
      <c r="B16" s="21"/>
      <c r="C16" s="16">
        <v>2815</v>
      </c>
      <c r="D16" s="16"/>
      <c r="E16" s="24">
        <v>2734</v>
      </c>
    </row>
    <row r="17" spans="1:5" ht="12">
      <c r="A17" s="21" t="s">
        <v>124</v>
      </c>
      <c r="B17" s="21"/>
      <c r="C17" s="16">
        <v>53928</v>
      </c>
      <c r="D17" s="16"/>
      <c r="E17" s="24">
        <v>54267</v>
      </c>
    </row>
    <row r="18" spans="1:5" ht="12" hidden="1">
      <c r="A18" s="21" t="s">
        <v>116</v>
      </c>
      <c r="B18" s="21"/>
      <c r="C18" s="16">
        <v>0</v>
      </c>
      <c r="D18" s="16"/>
      <c r="E18" s="24">
        <v>0</v>
      </c>
    </row>
    <row r="19" spans="1:5" ht="12">
      <c r="A19" s="21" t="s">
        <v>123</v>
      </c>
      <c r="B19" s="21"/>
      <c r="C19" s="16">
        <v>19154</v>
      </c>
      <c r="D19" s="16"/>
      <c r="E19" s="24">
        <v>19154</v>
      </c>
    </row>
    <row r="20" spans="1:5" ht="12">
      <c r="A20" s="21" t="s">
        <v>119</v>
      </c>
      <c r="B20" s="21"/>
      <c r="C20" s="16">
        <v>20</v>
      </c>
      <c r="D20" s="16"/>
      <c r="E20" s="24">
        <v>20</v>
      </c>
    </row>
    <row r="21" spans="1:4" ht="12">
      <c r="A21" s="21" t="s">
        <v>12</v>
      </c>
      <c r="B21" s="21"/>
      <c r="C21" s="16"/>
      <c r="D21" s="16"/>
    </row>
    <row r="22" spans="1:5" ht="12">
      <c r="A22" s="21"/>
      <c r="B22" s="21" t="s">
        <v>125</v>
      </c>
      <c r="C22" s="16">
        <v>240968</v>
      </c>
      <c r="D22" s="16"/>
      <c r="E22" s="24">
        <v>247438</v>
      </c>
    </row>
    <row r="23" spans="1:5" ht="12">
      <c r="A23" s="21"/>
      <c r="B23" s="21" t="s">
        <v>13</v>
      </c>
      <c r="C23" s="16">
        <v>1469</v>
      </c>
      <c r="D23" s="16"/>
      <c r="E23" s="24">
        <v>1499</v>
      </c>
    </row>
    <row r="24" spans="1:5" ht="12">
      <c r="A24" s="21"/>
      <c r="B24" s="21" t="s">
        <v>118</v>
      </c>
      <c r="C24" s="16">
        <v>33444</v>
      </c>
      <c r="D24" s="16"/>
      <c r="E24" s="24">
        <v>44682</v>
      </c>
    </row>
    <row r="25" spans="1:5" ht="12">
      <c r="A25" s="21"/>
      <c r="B25" s="21" t="s">
        <v>121</v>
      </c>
      <c r="C25" s="16">
        <v>2426</v>
      </c>
      <c r="D25" s="16"/>
      <c r="E25" s="24">
        <v>2262</v>
      </c>
    </row>
    <row r="26" spans="1:5" s="30" customFormat="1" ht="12" hidden="1">
      <c r="A26" s="21"/>
      <c r="B26" s="21" t="s">
        <v>117</v>
      </c>
      <c r="C26" s="22">
        <v>-0.021000000000640284</v>
      </c>
      <c r="D26" s="22"/>
      <c r="E26" s="25">
        <v>0.04800000000250293</v>
      </c>
    </row>
    <row r="27" spans="1:5" ht="12">
      <c r="A27" s="21"/>
      <c r="B27" s="21" t="s">
        <v>111</v>
      </c>
      <c r="C27" s="12">
        <v>59580</v>
      </c>
      <c r="D27" s="16"/>
      <c r="E27" s="26">
        <v>43304</v>
      </c>
    </row>
    <row r="28" spans="1:5" ht="12">
      <c r="A28" s="21"/>
      <c r="B28" s="21"/>
      <c r="C28" s="13">
        <f>SUM(C22:C27)</f>
        <v>337886.979</v>
      </c>
      <c r="D28" s="16"/>
      <c r="E28" s="13">
        <f>SUM(E22:E27)</f>
        <v>339185.048</v>
      </c>
    </row>
    <row r="29" spans="1:4" ht="12">
      <c r="A29" s="21"/>
      <c r="B29" s="21"/>
      <c r="C29" s="16"/>
      <c r="D29" s="16"/>
    </row>
    <row r="30" spans="1:4" ht="12">
      <c r="A30" s="21" t="s">
        <v>15</v>
      </c>
      <c r="B30" s="21"/>
      <c r="C30" s="16"/>
      <c r="D30" s="16"/>
    </row>
    <row r="31" spans="1:5" ht="12">
      <c r="A31" s="21"/>
      <c r="B31" s="21" t="s">
        <v>16</v>
      </c>
      <c r="C31" s="16">
        <v>88320</v>
      </c>
      <c r="D31" s="16"/>
      <c r="E31" s="24">
        <v>95676</v>
      </c>
    </row>
    <row r="32" spans="1:5" s="30" customFormat="1" ht="12" hidden="1">
      <c r="A32" s="21"/>
      <c r="B32" s="21" t="s">
        <v>109</v>
      </c>
      <c r="C32" s="22">
        <v>0.4249999999992724</v>
      </c>
      <c r="D32" s="22"/>
      <c r="E32" s="25">
        <v>0</v>
      </c>
    </row>
    <row r="33" spans="1:5" ht="12">
      <c r="A33" s="21"/>
      <c r="B33" s="21" t="s">
        <v>126</v>
      </c>
      <c r="C33" s="16">
        <v>2000</v>
      </c>
      <c r="D33" s="16"/>
      <c r="E33" s="24">
        <v>2000</v>
      </c>
    </row>
    <row r="34" spans="1:5" ht="12">
      <c r="A34" s="21"/>
      <c r="B34" s="21" t="s">
        <v>25</v>
      </c>
      <c r="C34" s="16">
        <v>12075</v>
      </c>
      <c r="D34" s="16"/>
      <c r="E34" s="24">
        <v>13980</v>
      </c>
    </row>
    <row r="35" spans="1:5" ht="12" hidden="1">
      <c r="A35" s="21"/>
      <c r="B35" s="21" t="s">
        <v>110</v>
      </c>
      <c r="C35" s="16">
        <v>0</v>
      </c>
      <c r="D35" s="16"/>
      <c r="E35" s="24">
        <v>0</v>
      </c>
    </row>
    <row r="36" spans="1:5" ht="12">
      <c r="A36" s="21"/>
      <c r="B36" s="21" t="s">
        <v>120</v>
      </c>
      <c r="C36" s="12">
        <v>3174</v>
      </c>
      <c r="D36" s="16"/>
      <c r="E36" s="24">
        <v>2586</v>
      </c>
    </row>
    <row r="37" spans="1:5" ht="12">
      <c r="A37" s="21"/>
      <c r="B37" s="21"/>
      <c r="C37" s="13">
        <f>SUM(C31:C36)</f>
        <v>105569.425</v>
      </c>
      <c r="D37" s="16"/>
      <c r="E37" s="13">
        <f>SUM(E31:E36)</f>
        <v>114242</v>
      </c>
    </row>
    <row r="38" spans="1:5" ht="12">
      <c r="A38" s="21" t="s">
        <v>95</v>
      </c>
      <c r="B38" s="21"/>
      <c r="C38" s="12">
        <f>+C28-C37</f>
        <v>232317.554</v>
      </c>
      <c r="D38" s="16"/>
      <c r="E38" s="12">
        <f>+E28-E37</f>
        <v>224943.048</v>
      </c>
    </row>
    <row r="39" spans="1:5" ht="12.75" thickBot="1">
      <c r="A39" s="21"/>
      <c r="B39" s="21"/>
      <c r="C39" s="14">
        <f>SUM(C16:C20)+C38</f>
        <v>308234.554</v>
      </c>
      <c r="D39" s="16"/>
      <c r="E39" s="14">
        <f>SUM(E16:E20)+E38</f>
        <v>301118.048</v>
      </c>
    </row>
    <row r="40" spans="1:4" ht="12.75" thickTop="1">
      <c r="A40" s="21"/>
      <c r="B40" s="21"/>
      <c r="C40" s="16"/>
      <c r="D40" s="16"/>
    </row>
    <row r="41" spans="1:4" ht="12">
      <c r="A41" s="21" t="s">
        <v>26</v>
      </c>
      <c r="B41" s="21"/>
      <c r="C41" s="16"/>
      <c r="D41" s="16"/>
    </row>
    <row r="42" spans="1:5" ht="12">
      <c r="A42" s="21" t="s">
        <v>17</v>
      </c>
      <c r="B42" s="21"/>
      <c r="C42" s="16">
        <v>101250</v>
      </c>
      <c r="D42" s="16"/>
      <c r="E42" s="24">
        <v>101250</v>
      </c>
    </row>
    <row r="43" spans="1:4" ht="12">
      <c r="A43" s="21" t="s">
        <v>18</v>
      </c>
      <c r="B43" s="21"/>
      <c r="C43" s="16"/>
      <c r="D43" s="16"/>
    </row>
    <row r="44" spans="1:5" ht="12">
      <c r="A44" s="21"/>
      <c r="B44" s="21" t="s">
        <v>19</v>
      </c>
      <c r="C44" s="16">
        <v>0</v>
      </c>
      <c r="D44" s="16"/>
      <c r="E44" s="24">
        <v>0</v>
      </c>
    </row>
    <row r="45" spans="1:5" ht="12">
      <c r="A45" s="21"/>
      <c r="B45" s="21" t="s">
        <v>132</v>
      </c>
      <c r="C45" s="16">
        <v>156052</v>
      </c>
      <c r="D45" s="16"/>
      <c r="E45" s="24">
        <v>156052</v>
      </c>
    </row>
    <row r="46" spans="1:5" ht="12">
      <c r="A46" s="21"/>
      <c r="B46" s="21" t="s">
        <v>20</v>
      </c>
      <c r="C46" s="16">
        <v>0</v>
      </c>
      <c r="D46" s="16"/>
      <c r="E46" s="24">
        <v>0</v>
      </c>
    </row>
    <row r="47" spans="1:5" ht="12">
      <c r="A47" s="21"/>
      <c r="B47" s="21" t="s">
        <v>86</v>
      </c>
      <c r="C47" s="12">
        <v>34748</v>
      </c>
      <c r="D47" s="16"/>
      <c r="E47" s="26">
        <v>27631</v>
      </c>
    </row>
    <row r="48" spans="1:5" ht="12">
      <c r="A48" s="21" t="s">
        <v>22</v>
      </c>
      <c r="B48" s="21"/>
      <c r="C48" s="16">
        <f>SUM(C42:C47)</f>
        <v>292050</v>
      </c>
      <c r="D48" s="16"/>
      <c r="E48" s="16">
        <f>SUM(E42:E47)</f>
        <v>284933</v>
      </c>
    </row>
    <row r="49" spans="1:5" ht="12">
      <c r="A49" s="21" t="s">
        <v>126</v>
      </c>
      <c r="B49" s="21"/>
      <c r="C49" s="16">
        <v>16000</v>
      </c>
      <c r="D49" s="16"/>
      <c r="E49" s="24">
        <v>16000</v>
      </c>
    </row>
    <row r="50" spans="1:5" ht="12">
      <c r="A50" s="21" t="s">
        <v>127</v>
      </c>
      <c r="B50" s="21"/>
      <c r="C50" s="16">
        <v>185</v>
      </c>
      <c r="D50" s="16"/>
      <c r="E50" s="24">
        <v>185</v>
      </c>
    </row>
    <row r="51" spans="1:5" ht="12.75" thickBot="1">
      <c r="A51" s="21"/>
      <c r="B51" s="21"/>
      <c r="C51" s="14">
        <f>+SUM(C48:C50)</f>
        <v>308235</v>
      </c>
      <c r="D51" s="16"/>
      <c r="E51" s="14">
        <f>+SUM(E48:E50)</f>
        <v>301118</v>
      </c>
    </row>
    <row r="52" spans="1:5" ht="12.75" thickTop="1">
      <c r="A52" s="21"/>
      <c r="B52" s="21"/>
      <c r="C52" s="16"/>
      <c r="D52" s="16"/>
      <c r="E52" s="11"/>
    </row>
    <row r="53" spans="1:5" s="31" customFormat="1" ht="12.75" thickBot="1">
      <c r="A53" s="33" t="s">
        <v>23</v>
      </c>
      <c r="B53" s="33"/>
      <c r="C53" s="9">
        <f>+C48/101250</f>
        <v>2.8844444444444446</v>
      </c>
      <c r="D53" s="20"/>
      <c r="E53" s="9">
        <f>+E48/101250</f>
        <v>2.8141530864197533</v>
      </c>
    </row>
    <row r="54" spans="1:4" ht="12.75" thickTop="1">
      <c r="A54" s="21"/>
      <c r="B54" s="21"/>
      <c r="C54" s="16"/>
      <c r="D54" s="16"/>
    </row>
    <row r="55" spans="1:4" ht="12">
      <c r="A55" s="21"/>
      <c r="B55" s="21"/>
      <c r="C55" s="16"/>
      <c r="D55" s="16"/>
    </row>
    <row r="56" spans="1:4" ht="12">
      <c r="A56" s="21" t="s">
        <v>138</v>
      </c>
      <c r="B56" s="21"/>
      <c r="C56" s="16"/>
      <c r="D56" s="16"/>
    </row>
    <row r="57" spans="1:4" ht="12">
      <c r="A57" s="21" t="s">
        <v>139</v>
      </c>
      <c r="B57" s="21"/>
      <c r="C57" s="16"/>
      <c r="D57" s="16"/>
    </row>
    <row r="58" ht="12">
      <c r="C58" s="29"/>
    </row>
    <row r="59" spans="1:5" s="1" customFormat="1" ht="12" hidden="1">
      <c r="A59" s="21"/>
      <c r="B59" s="21" t="s">
        <v>108</v>
      </c>
      <c r="C59" s="16">
        <f>+C39-C51</f>
        <v>-0.4459999999962747</v>
      </c>
      <c r="D59" s="16"/>
      <c r="E59" s="11">
        <f>+E39-E51</f>
        <v>0.04800000000977889</v>
      </c>
    </row>
    <row r="60" ht="12">
      <c r="C60" s="29"/>
    </row>
    <row r="61" ht="12">
      <c r="C61" s="29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5" right="1" top="0.75" bottom="0.2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24">
      <selection activeCell="A43" sqref="A43"/>
    </sheetView>
  </sheetViews>
  <sheetFormatPr defaultColWidth="9.140625" defaultRowHeight="12.75"/>
  <cols>
    <col min="1" max="1" width="43.00390625" style="0" customWidth="1"/>
    <col min="2" max="2" width="18.57421875" style="0" customWidth="1"/>
    <col min="3" max="3" width="2.140625" style="34" customWidth="1"/>
    <col min="4" max="4" width="16.57421875" style="0" customWidth="1"/>
    <col min="5" max="5" width="2.28125" style="34" customWidth="1"/>
    <col min="6" max="6" width="19.421875" style="0" customWidth="1"/>
    <col min="7" max="7" width="2.00390625" style="34" customWidth="1"/>
    <col min="8" max="8" width="20.57421875" style="0" customWidth="1"/>
  </cols>
  <sheetData>
    <row r="1" spans="1:8" ht="12.75">
      <c r="A1" s="56" t="s">
        <v>93</v>
      </c>
      <c r="B1" s="56"/>
      <c r="C1" s="56"/>
      <c r="D1" s="56"/>
      <c r="E1" s="56"/>
      <c r="F1" s="56"/>
      <c r="G1" s="56"/>
      <c r="H1" s="56"/>
    </row>
    <row r="2" spans="1:8" ht="12.75">
      <c r="A2" s="54" t="s">
        <v>94</v>
      </c>
      <c r="B2" s="54"/>
      <c r="C2" s="54"/>
      <c r="D2" s="54"/>
      <c r="E2" s="54"/>
      <c r="F2" s="54"/>
      <c r="G2" s="54"/>
      <c r="H2" s="54"/>
    </row>
    <row r="3" spans="1:8" ht="12.75">
      <c r="A3" s="54" t="s">
        <v>0</v>
      </c>
      <c r="B3" s="54"/>
      <c r="C3" s="54"/>
      <c r="D3" s="54"/>
      <c r="E3" s="54"/>
      <c r="F3" s="54"/>
      <c r="G3" s="54"/>
      <c r="H3" s="54"/>
    </row>
    <row r="4" spans="1:8" ht="12.75">
      <c r="A4" s="54" t="s">
        <v>27</v>
      </c>
      <c r="B4" s="54"/>
      <c r="C4" s="54"/>
      <c r="D4" s="54"/>
      <c r="E4" s="54"/>
      <c r="F4" s="54"/>
      <c r="G4" s="54"/>
      <c r="H4" s="54"/>
    </row>
    <row r="5" spans="1:8" ht="12.75">
      <c r="A5" s="54" t="s">
        <v>96</v>
      </c>
      <c r="B5" s="54"/>
      <c r="C5" s="54"/>
      <c r="D5" s="54"/>
      <c r="E5" s="54"/>
      <c r="F5" s="54"/>
      <c r="G5" s="54"/>
      <c r="H5" s="54"/>
    </row>
    <row r="6" spans="1:8" ht="12.75">
      <c r="A6" s="55" t="s">
        <v>28</v>
      </c>
      <c r="B6" s="55"/>
      <c r="C6" s="55"/>
      <c r="D6" s="55"/>
      <c r="E6" s="55"/>
      <c r="F6" s="55"/>
      <c r="G6" s="55"/>
      <c r="H6" s="55"/>
    </row>
    <row r="7" spans="1:8" ht="12.75">
      <c r="A7" s="1"/>
      <c r="B7" s="5"/>
      <c r="C7" s="5"/>
      <c r="D7" s="5"/>
      <c r="E7" s="5"/>
      <c r="F7" s="5"/>
      <c r="G7" s="5"/>
      <c r="H7" s="1"/>
    </row>
    <row r="8" spans="1:8" ht="12.75">
      <c r="A8" s="1"/>
      <c r="B8" s="2" t="s">
        <v>122</v>
      </c>
      <c r="C8" s="17"/>
      <c r="D8" s="2" t="s">
        <v>122</v>
      </c>
      <c r="E8" s="17"/>
      <c r="F8" s="2" t="s">
        <v>29</v>
      </c>
      <c r="G8" s="17"/>
      <c r="H8" s="2" t="s">
        <v>29</v>
      </c>
    </row>
    <row r="9" spans="1:8" ht="12.75">
      <c r="A9" s="1"/>
      <c r="B9" s="2" t="s">
        <v>30</v>
      </c>
      <c r="C9" s="17"/>
      <c r="D9" s="2" t="s">
        <v>131</v>
      </c>
      <c r="E9" s="17"/>
      <c r="F9" s="2" t="s">
        <v>30</v>
      </c>
      <c r="G9" s="17"/>
      <c r="H9" s="2" t="s">
        <v>131</v>
      </c>
    </row>
    <row r="10" spans="1:8" ht="12.75">
      <c r="A10" s="1"/>
      <c r="B10" s="2" t="s">
        <v>31</v>
      </c>
      <c r="C10" s="17"/>
      <c r="D10" s="2" t="s">
        <v>31</v>
      </c>
      <c r="E10" s="17"/>
      <c r="F10" s="2" t="s">
        <v>31</v>
      </c>
      <c r="G10" s="17"/>
      <c r="H10" s="2" t="s">
        <v>31</v>
      </c>
    </row>
    <row r="11" spans="1:8" ht="12.75">
      <c r="A11" s="1"/>
      <c r="B11" s="2" t="s">
        <v>6</v>
      </c>
      <c r="C11" s="17"/>
      <c r="D11" s="2" t="s">
        <v>34</v>
      </c>
      <c r="E11" s="17"/>
      <c r="F11" s="2" t="s">
        <v>32</v>
      </c>
      <c r="G11" s="17"/>
      <c r="H11" s="2" t="s">
        <v>34</v>
      </c>
    </row>
    <row r="12" spans="1:8" ht="12.75">
      <c r="A12" s="1"/>
      <c r="B12" s="1"/>
      <c r="C12" s="5"/>
      <c r="D12" s="2" t="s">
        <v>6</v>
      </c>
      <c r="E12" s="17"/>
      <c r="F12" s="2" t="s">
        <v>33</v>
      </c>
      <c r="G12" s="17"/>
      <c r="H12" s="2" t="s">
        <v>35</v>
      </c>
    </row>
    <row r="13" spans="1:8" ht="12.75">
      <c r="A13" s="1"/>
      <c r="B13" s="49" t="s">
        <v>114</v>
      </c>
      <c r="C13" s="18"/>
      <c r="D13" s="49" t="s">
        <v>136</v>
      </c>
      <c r="E13" s="18"/>
      <c r="F13" s="49" t="s">
        <v>114</v>
      </c>
      <c r="G13" s="18"/>
      <c r="H13" s="49" t="s">
        <v>136</v>
      </c>
    </row>
    <row r="14" spans="1:8" ht="12.75">
      <c r="A14" s="1"/>
      <c r="B14" s="2" t="s">
        <v>7</v>
      </c>
      <c r="C14" s="17"/>
      <c r="D14" s="2" t="s">
        <v>7</v>
      </c>
      <c r="E14" s="17"/>
      <c r="F14" s="2" t="s">
        <v>7</v>
      </c>
      <c r="G14" s="17"/>
      <c r="H14" s="2" t="s">
        <v>7</v>
      </c>
    </row>
    <row r="15" spans="1:8" ht="12.75" hidden="1">
      <c r="A15" s="1"/>
      <c r="B15" s="7" t="s">
        <v>107</v>
      </c>
      <c r="C15" s="7"/>
      <c r="D15" s="7" t="s">
        <v>107</v>
      </c>
      <c r="E15" s="5"/>
      <c r="F15" s="7" t="s">
        <v>107</v>
      </c>
      <c r="G15" s="7"/>
      <c r="H15" s="7" t="s">
        <v>107</v>
      </c>
    </row>
    <row r="16" spans="1:8" ht="12.75">
      <c r="A16" s="1" t="s">
        <v>36</v>
      </c>
      <c r="B16" s="16">
        <v>35583</v>
      </c>
      <c r="C16" s="16"/>
      <c r="D16" s="16"/>
      <c r="E16" s="16"/>
      <c r="F16" s="16">
        <f>B16</f>
        <v>35583</v>
      </c>
      <c r="G16" s="16"/>
      <c r="H16" s="11"/>
    </row>
    <row r="17" spans="1:8" ht="12.75">
      <c r="A17" s="1"/>
      <c r="B17" s="16"/>
      <c r="C17" s="16"/>
      <c r="D17" s="16"/>
      <c r="E17" s="16"/>
      <c r="F17" s="16"/>
      <c r="G17" s="16"/>
      <c r="H17" s="11"/>
    </row>
    <row r="18" spans="1:8" ht="12.75">
      <c r="A18" s="1" t="s">
        <v>37</v>
      </c>
      <c r="B18" s="12">
        <v>-24135</v>
      </c>
      <c r="C18" s="16"/>
      <c r="D18" s="12"/>
      <c r="E18" s="16"/>
      <c r="F18" s="12">
        <f>B18</f>
        <v>-24135</v>
      </c>
      <c r="G18" s="16"/>
      <c r="H18" s="12"/>
    </row>
    <row r="19" spans="1:8" ht="12.75">
      <c r="A19" s="1" t="s">
        <v>38</v>
      </c>
      <c r="B19" s="11">
        <f>SUM(B16:B18)</f>
        <v>11448</v>
      </c>
      <c r="C19" s="16"/>
      <c r="D19" s="11">
        <f>SUM(D16:D18)</f>
        <v>0</v>
      </c>
      <c r="E19" s="16"/>
      <c r="F19" s="11">
        <f>SUM(F16:F18)</f>
        <v>11448</v>
      </c>
      <c r="G19" s="16"/>
      <c r="H19" s="11">
        <f>SUM(H16:H18)</f>
        <v>0</v>
      </c>
    </row>
    <row r="20" spans="1:8" ht="12.75">
      <c r="A20" s="1"/>
      <c r="B20" s="16"/>
      <c r="C20" s="16"/>
      <c r="D20" s="16"/>
      <c r="E20" s="16"/>
      <c r="F20" s="16"/>
      <c r="G20" s="16"/>
      <c r="H20" s="11"/>
    </row>
    <row r="21" spans="1:8" ht="12.75">
      <c r="A21" s="1" t="s">
        <v>39</v>
      </c>
      <c r="B21" s="16">
        <v>409</v>
      </c>
      <c r="C21" s="16"/>
      <c r="D21" s="16"/>
      <c r="E21" s="16"/>
      <c r="F21" s="16">
        <f>B21</f>
        <v>409</v>
      </c>
      <c r="G21" s="16"/>
      <c r="H21" s="11"/>
    </row>
    <row r="22" spans="1:8" ht="12.75">
      <c r="A22" s="1"/>
      <c r="B22" s="16"/>
      <c r="C22" s="16"/>
      <c r="D22" s="16"/>
      <c r="E22" s="16"/>
      <c r="F22" s="16"/>
      <c r="G22" s="16"/>
      <c r="H22" s="11"/>
    </row>
    <row r="23" spans="1:8" ht="12.75">
      <c r="A23" s="1" t="s">
        <v>40</v>
      </c>
      <c r="B23" s="12">
        <v>-1988</v>
      </c>
      <c r="C23" s="16"/>
      <c r="D23" s="12"/>
      <c r="E23" s="16"/>
      <c r="F23" s="12">
        <f>B23</f>
        <v>-1988</v>
      </c>
      <c r="G23" s="16"/>
      <c r="H23" s="12"/>
    </row>
    <row r="24" spans="1:8" ht="12.75">
      <c r="A24" s="1" t="s">
        <v>41</v>
      </c>
      <c r="B24" s="11">
        <f>SUM(B19:B23)</f>
        <v>9869</v>
      </c>
      <c r="C24" s="16"/>
      <c r="D24" s="11">
        <f>SUM(D19:D23)</f>
        <v>0</v>
      </c>
      <c r="E24" s="16"/>
      <c r="F24" s="11">
        <f>SUM(F19:F23)</f>
        <v>9869</v>
      </c>
      <c r="G24" s="16"/>
      <c r="H24" s="11">
        <f>SUM(H19:H23)</f>
        <v>0</v>
      </c>
    </row>
    <row r="25" spans="1:8" ht="12.75">
      <c r="A25" s="1"/>
      <c r="B25" s="16"/>
      <c r="C25" s="16"/>
      <c r="D25" s="16"/>
      <c r="E25" s="16"/>
      <c r="F25" s="16"/>
      <c r="G25" s="16"/>
      <c r="H25" s="11"/>
    </row>
    <row r="26" spans="1:8" ht="12.75">
      <c r="A26" s="1" t="s">
        <v>42</v>
      </c>
      <c r="B26" s="16">
        <v>279</v>
      </c>
      <c r="C26" s="16"/>
      <c r="D26" s="16"/>
      <c r="E26" s="16"/>
      <c r="F26" s="16">
        <f>B26</f>
        <v>279</v>
      </c>
      <c r="G26" s="16"/>
      <c r="H26" s="11"/>
    </row>
    <row r="27" spans="1:8" ht="12.75">
      <c r="A27" s="1"/>
      <c r="B27" s="16"/>
      <c r="C27" s="16"/>
      <c r="D27" s="16"/>
      <c r="E27" s="16"/>
      <c r="F27" s="16"/>
      <c r="G27" s="16"/>
      <c r="H27" s="11"/>
    </row>
    <row r="28" spans="1:8" ht="12.75">
      <c r="A28" s="1" t="s">
        <v>43</v>
      </c>
      <c r="B28" s="12">
        <v>0</v>
      </c>
      <c r="C28" s="16"/>
      <c r="D28" s="12"/>
      <c r="E28" s="16"/>
      <c r="F28" s="12">
        <f>B28</f>
        <v>0</v>
      </c>
      <c r="G28" s="16"/>
      <c r="H28" s="12"/>
    </row>
    <row r="29" spans="1:8" ht="12.75">
      <c r="A29" s="1" t="s">
        <v>44</v>
      </c>
      <c r="B29" s="11">
        <f>SUM(B24:B28)</f>
        <v>10148</v>
      </c>
      <c r="C29" s="16"/>
      <c r="D29" s="11">
        <f>SUM(D24:D28)</f>
        <v>0</v>
      </c>
      <c r="E29" s="16"/>
      <c r="F29" s="11">
        <f>SUM(F24:F28)</f>
        <v>10148</v>
      </c>
      <c r="G29" s="16"/>
      <c r="H29" s="11">
        <f>SUM(H24:H28)</f>
        <v>0</v>
      </c>
    </row>
    <row r="30" spans="1:8" ht="12.75">
      <c r="A30" s="1"/>
      <c r="B30" s="16"/>
      <c r="C30" s="16"/>
      <c r="D30" s="16"/>
      <c r="E30" s="16"/>
      <c r="F30" s="16"/>
      <c r="G30" s="16"/>
      <c r="H30" s="11"/>
    </row>
    <row r="31" spans="1:8" ht="12.75">
      <c r="A31" s="1" t="s">
        <v>45</v>
      </c>
      <c r="B31" s="12">
        <v>-3031</v>
      </c>
      <c r="C31" s="16"/>
      <c r="D31" s="12"/>
      <c r="E31" s="16"/>
      <c r="F31" s="12">
        <f>B31</f>
        <v>-3031</v>
      </c>
      <c r="G31" s="16"/>
      <c r="H31" s="12"/>
    </row>
    <row r="32" spans="1:8" ht="12.75">
      <c r="A32" s="1" t="s">
        <v>46</v>
      </c>
      <c r="B32" s="11">
        <f>SUM(B29:B31)</f>
        <v>7117</v>
      </c>
      <c r="C32" s="16"/>
      <c r="D32" s="11">
        <f>SUM(D29:D31)</f>
        <v>0</v>
      </c>
      <c r="E32" s="16"/>
      <c r="F32" s="11">
        <f>SUM(F29:F31)</f>
        <v>7117</v>
      </c>
      <c r="G32" s="16"/>
      <c r="H32" s="11">
        <f>SUM(H29:H31)</f>
        <v>0</v>
      </c>
    </row>
    <row r="33" spans="1:8" ht="12.75">
      <c r="A33" s="1"/>
      <c r="B33" s="16"/>
      <c r="C33" s="16"/>
      <c r="D33" s="16"/>
      <c r="E33" s="16"/>
      <c r="F33" s="16"/>
      <c r="G33" s="16"/>
      <c r="H33" s="11"/>
    </row>
    <row r="34" spans="1:8" ht="12.75">
      <c r="A34" s="1" t="s">
        <v>47</v>
      </c>
      <c r="B34" s="16">
        <v>0</v>
      </c>
      <c r="C34" s="16"/>
      <c r="D34" s="12"/>
      <c r="E34" s="16"/>
      <c r="F34" s="16">
        <f>B34</f>
        <v>0</v>
      </c>
      <c r="G34" s="16"/>
      <c r="H34" s="12"/>
    </row>
    <row r="35" spans="1:8" ht="13.5" thickBot="1">
      <c r="A35" s="1" t="s">
        <v>63</v>
      </c>
      <c r="B35" s="14">
        <f>SUM(B32:B34)</f>
        <v>7117</v>
      </c>
      <c r="C35" s="16"/>
      <c r="D35" s="14">
        <f>SUM(D32:D34)</f>
        <v>0</v>
      </c>
      <c r="E35" s="16"/>
      <c r="F35" s="14">
        <f>SUM(F32:F34)</f>
        <v>7117</v>
      </c>
      <c r="G35" s="16"/>
      <c r="H35" s="14">
        <f>SUM(H32:H34)</f>
        <v>0</v>
      </c>
    </row>
    <row r="36" spans="1:8" ht="13.5" thickTop="1">
      <c r="A36" s="1"/>
      <c r="B36" s="5"/>
      <c r="C36" s="5"/>
      <c r="D36" s="5"/>
      <c r="E36" s="5"/>
      <c r="F36" s="5"/>
      <c r="G36" s="5"/>
      <c r="H36" s="1"/>
    </row>
    <row r="37" spans="1:8" ht="12.75">
      <c r="A37" s="1"/>
      <c r="B37" s="5"/>
      <c r="C37" s="5"/>
      <c r="D37" s="5"/>
      <c r="E37" s="5"/>
      <c r="F37" s="5"/>
      <c r="G37" s="5"/>
      <c r="H37" s="1"/>
    </row>
    <row r="38" spans="1:8" s="10" customFormat="1" ht="13.5" thickBot="1">
      <c r="A38" s="8" t="s">
        <v>48</v>
      </c>
      <c r="B38" s="9">
        <f>(B35/101250)*100</f>
        <v>7.029135802469136</v>
      </c>
      <c r="C38" s="20"/>
      <c r="D38" s="9">
        <f>(D35/101250)*100</f>
        <v>0</v>
      </c>
      <c r="E38" s="20"/>
      <c r="F38" s="9">
        <f>(F35/101250)*100</f>
        <v>7.029135802469136</v>
      </c>
      <c r="G38" s="20"/>
      <c r="H38" s="9">
        <f>(H35/101250)*100</f>
        <v>0</v>
      </c>
    </row>
    <row r="39" spans="1:8" s="10" customFormat="1" ht="13.5" thickTop="1">
      <c r="A39" s="8"/>
      <c r="B39" s="20"/>
      <c r="C39" s="20"/>
      <c r="D39" s="20"/>
      <c r="E39" s="20"/>
      <c r="F39" s="20"/>
      <c r="G39" s="20"/>
      <c r="H39" s="8"/>
    </row>
    <row r="40" spans="1:8" s="10" customFormat="1" ht="13.5" thickBot="1">
      <c r="A40" s="8" t="s">
        <v>49</v>
      </c>
      <c r="B40" s="9"/>
      <c r="C40" s="20"/>
      <c r="D40" s="9"/>
      <c r="E40" s="20"/>
      <c r="F40" s="9"/>
      <c r="G40" s="20"/>
      <c r="H40" s="9"/>
    </row>
    <row r="41" spans="1:8" ht="13.5" thickTop="1">
      <c r="A41" s="1"/>
      <c r="B41" s="1"/>
      <c r="C41" s="5"/>
      <c r="D41" s="1"/>
      <c r="E41" s="5"/>
      <c r="F41" s="1"/>
      <c r="G41" s="5"/>
      <c r="H41" s="1"/>
    </row>
    <row r="42" spans="1:8" ht="12.75">
      <c r="A42" s="1"/>
      <c r="B42" s="1"/>
      <c r="C42" s="5"/>
      <c r="D42" s="1"/>
      <c r="E42" s="5"/>
      <c r="F42" s="1"/>
      <c r="G42" s="5"/>
      <c r="H42" s="1"/>
    </row>
    <row r="43" spans="1:8" ht="12.75">
      <c r="A43" s="1" t="s">
        <v>137</v>
      </c>
      <c r="B43" s="1"/>
      <c r="C43" s="5"/>
      <c r="D43" s="1"/>
      <c r="E43" s="5"/>
      <c r="F43" s="1"/>
      <c r="G43" s="5"/>
      <c r="H43" s="1"/>
    </row>
    <row r="44" spans="1:8" ht="12.75">
      <c r="A44" s="1"/>
      <c r="B44" s="1"/>
      <c r="C44" s="5"/>
      <c r="D44" s="1"/>
      <c r="E44" s="5"/>
      <c r="F44" s="1"/>
      <c r="G44" s="5"/>
      <c r="H44" s="1"/>
    </row>
  </sheetData>
  <mergeCells count="6">
    <mergeCell ref="A5:H5"/>
    <mergeCell ref="A6:H6"/>
    <mergeCell ref="A1:H1"/>
    <mergeCell ref="A2:H2"/>
    <mergeCell ref="A3:H3"/>
    <mergeCell ref="A4:H4"/>
  </mergeCells>
  <printOptions/>
  <pageMargins left="0" right="0" top="0.5" bottom="0.25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22">
      <selection activeCell="A36" sqref="A36"/>
    </sheetView>
  </sheetViews>
  <sheetFormatPr defaultColWidth="9.140625" defaultRowHeight="12.75"/>
  <cols>
    <col min="2" max="2" width="10.57421875" style="0" customWidth="1"/>
    <col min="3" max="4" width="10.8515625" style="0" customWidth="1"/>
    <col min="5" max="5" width="11.8515625" style="0" customWidth="1"/>
    <col min="6" max="6" width="11.140625" style="0" customWidth="1"/>
    <col min="7" max="7" width="13.7109375" style="0" customWidth="1"/>
    <col min="8" max="9" width="11.57421875" style="0" customWidth="1"/>
  </cols>
  <sheetData>
    <row r="1" spans="1:9" ht="15.75">
      <c r="A1" s="53" t="s">
        <v>93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2" t="s">
        <v>0</v>
      </c>
      <c r="B3" s="52"/>
      <c r="C3" s="52"/>
      <c r="D3" s="52"/>
      <c r="E3" s="52"/>
      <c r="F3" s="52"/>
      <c r="G3" s="52"/>
      <c r="H3" s="52"/>
      <c r="I3" s="52"/>
    </row>
    <row r="4" spans="1:9" ht="12.75">
      <c r="A4" s="52" t="s">
        <v>50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2" t="s">
        <v>96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7" t="s">
        <v>28</v>
      </c>
      <c r="B6" s="57"/>
      <c r="C6" s="57"/>
      <c r="D6" s="57"/>
      <c r="E6" s="57"/>
      <c r="F6" s="57"/>
      <c r="G6" s="57"/>
      <c r="H6" s="57"/>
      <c r="I6" s="57"/>
    </row>
    <row r="7" spans="1:9" ht="12.75">
      <c r="A7" s="6"/>
      <c r="B7" s="6"/>
      <c r="C7" s="6"/>
      <c r="D7" s="6"/>
      <c r="E7" s="6"/>
      <c r="F7" s="6"/>
      <c r="G7" s="6"/>
      <c r="H7" s="6"/>
      <c r="I7" s="6"/>
    </row>
    <row r="8" ht="12.75">
      <c r="E8" s="2" t="s">
        <v>52</v>
      </c>
    </row>
    <row r="9" spans="1:9" ht="12.75">
      <c r="A9" s="1"/>
      <c r="B9" s="1"/>
      <c r="C9" s="2" t="s">
        <v>51</v>
      </c>
      <c r="D9" s="2" t="s">
        <v>53</v>
      </c>
      <c r="E9" s="2" t="s">
        <v>134</v>
      </c>
      <c r="F9" s="2" t="s">
        <v>56</v>
      </c>
      <c r="G9" s="2" t="s">
        <v>57</v>
      </c>
      <c r="H9" s="1"/>
      <c r="I9" s="1"/>
    </row>
    <row r="10" spans="1:9" ht="12.75">
      <c r="A10" s="1"/>
      <c r="B10" s="1"/>
      <c r="C10" s="2" t="s">
        <v>52</v>
      </c>
      <c r="D10" s="2" t="s">
        <v>54</v>
      </c>
      <c r="E10" s="2" t="s">
        <v>133</v>
      </c>
      <c r="F10" s="2" t="s">
        <v>55</v>
      </c>
      <c r="G10" s="2" t="s">
        <v>58</v>
      </c>
      <c r="H10" s="2" t="s">
        <v>21</v>
      </c>
      <c r="I10" s="2" t="s">
        <v>59</v>
      </c>
    </row>
    <row r="11" spans="1:9" ht="12.75">
      <c r="A11" s="1"/>
      <c r="B11" s="1"/>
      <c r="C11" s="2" t="s">
        <v>7</v>
      </c>
      <c r="D11" s="2" t="s">
        <v>7</v>
      </c>
      <c r="E11" s="2" t="s">
        <v>7</v>
      </c>
      <c r="F11" s="2" t="s">
        <v>7</v>
      </c>
      <c r="G11" s="2" t="s">
        <v>7</v>
      </c>
      <c r="H11" s="2" t="s">
        <v>7</v>
      </c>
      <c r="I11" s="2" t="s">
        <v>7</v>
      </c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 t="s">
        <v>100</v>
      </c>
      <c r="B13" s="1"/>
      <c r="C13" s="11">
        <v>101250</v>
      </c>
      <c r="D13" s="11">
        <v>0</v>
      </c>
      <c r="E13" s="11">
        <v>156052</v>
      </c>
      <c r="F13" s="11">
        <v>0</v>
      </c>
      <c r="G13" s="11">
        <v>27631</v>
      </c>
      <c r="H13" s="11">
        <v>0</v>
      </c>
      <c r="I13" s="11">
        <f>SUM(C13:H13)</f>
        <v>284933</v>
      </c>
    </row>
    <row r="14" spans="1:9" ht="12.75">
      <c r="A14" s="1"/>
      <c r="B14" s="1"/>
      <c r="C14" s="11"/>
      <c r="D14" s="11"/>
      <c r="E14" s="11"/>
      <c r="F14" s="11"/>
      <c r="G14" s="11"/>
      <c r="H14" s="11"/>
      <c r="I14" s="11"/>
    </row>
    <row r="15" spans="1:9" ht="12.75">
      <c r="A15" s="1" t="s">
        <v>60</v>
      </c>
      <c r="B15" s="1"/>
      <c r="C15" s="11"/>
      <c r="D15" s="11"/>
      <c r="E15" s="11"/>
      <c r="F15" s="11"/>
      <c r="G15" s="11"/>
      <c r="H15" s="11"/>
      <c r="I15" s="11"/>
    </row>
    <row r="16" spans="1:9" ht="12.75">
      <c r="A16" s="3" t="s">
        <v>61</v>
      </c>
      <c r="B16" s="1"/>
      <c r="C16" s="11"/>
      <c r="D16" s="11"/>
      <c r="E16" s="11"/>
      <c r="F16" s="11"/>
      <c r="G16" s="11"/>
      <c r="H16" s="11"/>
      <c r="I16" s="11">
        <f>SUM(C16:H16)</f>
        <v>0</v>
      </c>
    </row>
    <row r="17" spans="1:9" ht="12.75">
      <c r="A17" s="1" t="s">
        <v>62</v>
      </c>
      <c r="B17" s="1"/>
      <c r="C17" s="11"/>
      <c r="D17" s="11"/>
      <c r="E17" s="11"/>
      <c r="F17" s="11"/>
      <c r="G17" s="11"/>
      <c r="H17" s="11"/>
      <c r="I17" s="11">
        <f>SUM(C17:H17)</f>
        <v>0</v>
      </c>
    </row>
    <row r="18" spans="1:9" ht="12.75">
      <c r="A18" s="1" t="s">
        <v>63</v>
      </c>
      <c r="B18" s="1"/>
      <c r="C18" s="11"/>
      <c r="D18" s="11"/>
      <c r="E18" s="11"/>
      <c r="F18" s="11"/>
      <c r="G18" s="11">
        <v>7117</v>
      </c>
      <c r="H18" s="11"/>
      <c r="I18" s="11">
        <f>SUM(C18:H18)</f>
        <v>7117</v>
      </c>
    </row>
    <row r="19" spans="1:9" ht="12.75">
      <c r="A19" s="1" t="s">
        <v>65</v>
      </c>
      <c r="B19" s="1"/>
      <c r="C19" s="11"/>
      <c r="D19" s="11"/>
      <c r="E19" s="11"/>
      <c r="F19" s="11"/>
      <c r="G19" s="11"/>
      <c r="H19" s="11"/>
      <c r="I19" s="11">
        <f>SUM(C19:H19)</f>
        <v>0</v>
      </c>
    </row>
    <row r="20" spans="1:9" ht="12.75">
      <c r="A20" s="1" t="s">
        <v>64</v>
      </c>
      <c r="B20" s="1"/>
      <c r="C20" s="11"/>
      <c r="D20" s="11"/>
      <c r="E20" s="11"/>
      <c r="F20" s="11"/>
      <c r="G20" s="11"/>
      <c r="H20" s="11"/>
      <c r="I20" s="11">
        <f>SUM(C20:H20)</f>
        <v>0</v>
      </c>
    </row>
    <row r="21" spans="1:9" ht="13.5" thickBot="1">
      <c r="A21" s="4" t="s">
        <v>101</v>
      </c>
      <c r="B21" s="1"/>
      <c r="C21" s="14">
        <f>SUM(C13:C20)</f>
        <v>101250</v>
      </c>
      <c r="D21" s="14">
        <f aca="true" t="shared" si="0" ref="D21:I21">SUM(D13:D20)</f>
        <v>0</v>
      </c>
      <c r="E21" s="14">
        <f t="shared" si="0"/>
        <v>156052</v>
      </c>
      <c r="F21" s="14">
        <f t="shared" si="0"/>
        <v>0</v>
      </c>
      <c r="G21" s="14">
        <f t="shared" si="0"/>
        <v>34748</v>
      </c>
      <c r="H21" s="14">
        <f t="shared" si="0"/>
        <v>0</v>
      </c>
      <c r="I21" s="14">
        <f t="shared" si="0"/>
        <v>292050</v>
      </c>
    </row>
    <row r="22" spans="1:9" ht="13.5" thickTop="1">
      <c r="A22" s="1"/>
      <c r="B22" s="1"/>
      <c r="C22" s="1"/>
      <c r="D22" s="1"/>
      <c r="E22" s="1"/>
      <c r="F22" s="1"/>
      <c r="G22" s="1"/>
      <c r="H22" s="1"/>
      <c r="I22" s="1"/>
    </row>
    <row r="23" spans="1:9" ht="12.75" hidden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 hidden="1">
      <c r="A24" s="1"/>
      <c r="B24" s="1"/>
      <c r="C24" s="1"/>
      <c r="D24" s="1"/>
      <c r="E24" s="1"/>
      <c r="F24" s="1"/>
      <c r="G24" s="1"/>
      <c r="H24" s="1"/>
      <c r="I24" s="1"/>
    </row>
    <row r="25" spans="1:9" ht="12.75" hidden="1">
      <c r="A25" s="1"/>
      <c r="B25" s="1"/>
      <c r="C25" s="1"/>
      <c r="D25" s="1"/>
      <c r="E25" s="1"/>
      <c r="F25" s="1"/>
      <c r="G25" s="1"/>
      <c r="H25" s="1"/>
      <c r="I25" s="1"/>
    </row>
    <row r="26" spans="1:9" ht="12.75" hidden="1">
      <c r="A26" s="1" t="s">
        <v>100</v>
      </c>
      <c r="B26" s="1"/>
      <c r="C26" s="1"/>
      <c r="D26" s="1"/>
      <c r="E26" s="1"/>
      <c r="F26" s="1"/>
      <c r="G26" s="1"/>
      <c r="H26" s="1"/>
      <c r="I26" s="1"/>
    </row>
    <row r="27" spans="1:9" ht="12.75" hidden="1">
      <c r="A27" s="1"/>
      <c r="B27" s="1"/>
      <c r="C27" s="1"/>
      <c r="D27" s="1"/>
      <c r="E27" s="1"/>
      <c r="F27" s="1"/>
      <c r="G27" s="1"/>
      <c r="H27" s="1"/>
      <c r="I27" s="1"/>
    </row>
    <row r="28" spans="1:9" ht="12.75" hidden="1">
      <c r="A28" s="1" t="s">
        <v>60</v>
      </c>
      <c r="B28" s="1"/>
      <c r="C28" s="11"/>
      <c r="D28" s="11"/>
      <c r="E28" s="11"/>
      <c r="F28" s="11"/>
      <c r="G28" s="11"/>
      <c r="H28" s="11"/>
      <c r="I28" s="11"/>
    </row>
    <row r="29" spans="1:9" ht="12.75" hidden="1">
      <c r="A29" s="3" t="s">
        <v>66</v>
      </c>
      <c r="B29" s="1"/>
      <c r="C29" s="11"/>
      <c r="D29" s="11"/>
      <c r="E29" s="11"/>
      <c r="F29" s="11"/>
      <c r="G29" s="11"/>
      <c r="H29" s="11"/>
      <c r="I29" s="11"/>
    </row>
    <row r="30" spans="1:9" ht="12.75" hidden="1">
      <c r="A30" s="1" t="s">
        <v>62</v>
      </c>
      <c r="B30" s="1"/>
      <c r="C30" s="11"/>
      <c r="D30" s="11"/>
      <c r="E30" s="11"/>
      <c r="F30" s="11"/>
      <c r="G30" s="11"/>
      <c r="H30" s="11"/>
      <c r="I30" s="11"/>
    </row>
    <row r="31" spans="1:9" ht="12.75" hidden="1">
      <c r="A31" s="1" t="s">
        <v>63</v>
      </c>
      <c r="B31" s="1"/>
      <c r="C31" s="11"/>
      <c r="D31" s="11"/>
      <c r="E31" s="11"/>
      <c r="F31" s="11"/>
      <c r="G31" s="11"/>
      <c r="H31" s="11"/>
      <c r="I31" s="11"/>
    </row>
    <row r="32" spans="1:9" ht="12.75" hidden="1">
      <c r="A32" s="1" t="s">
        <v>65</v>
      </c>
      <c r="B32" s="1"/>
      <c r="C32" s="11"/>
      <c r="D32" s="11"/>
      <c r="E32" s="11"/>
      <c r="F32" s="11"/>
      <c r="G32" s="11"/>
      <c r="H32" s="11"/>
      <c r="I32" s="11"/>
    </row>
    <row r="33" spans="1:9" ht="12.75" hidden="1">
      <c r="A33" s="1" t="s">
        <v>64</v>
      </c>
      <c r="B33" s="1"/>
      <c r="C33" s="11"/>
      <c r="D33" s="11"/>
      <c r="E33" s="11"/>
      <c r="F33" s="11"/>
      <c r="G33" s="11"/>
      <c r="H33" s="11"/>
      <c r="I33" s="11"/>
    </row>
    <row r="34" spans="1:9" ht="13.5" hidden="1" thickBot="1">
      <c r="A34" s="4" t="s">
        <v>101</v>
      </c>
      <c r="B34" s="1"/>
      <c r="C34" s="14"/>
      <c r="D34" s="14"/>
      <c r="E34" s="14"/>
      <c r="F34" s="14"/>
      <c r="G34" s="14"/>
      <c r="H34" s="14"/>
      <c r="I34" s="14"/>
    </row>
    <row r="36" spans="1:8" ht="12.75">
      <c r="A36" s="21" t="s">
        <v>140</v>
      </c>
      <c r="B36" s="1"/>
      <c r="C36" s="1"/>
      <c r="D36" s="1"/>
      <c r="E36" s="1"/>
      <c r="F36" s="1"/>
      <c r="G36" s="1"/>
      <c r="H36" s="1"/>
    </row>
    <row r="37" spans="1:8" ht="12.75">
      <c r="A37" s="21" t="s">
        <v>135</v>
      </c>
      <c r="B37" s="1"/>
      <c r="C37" s="1"/>
      <c r="D37" s="1"/>
      <c r="E37" s="1"/>
      <c r="F37" s="1"/>
      <c r="G37" s="1"/>
      <c r="H37" s="1"/>
    </row>
  </sheetData>
  <mergeCells count="6">
    <mergeCell ref="A5:I5"/>
    <mergeCell ref="A6:I6"/>
    <mergeCell ref="A1:I1"/>
    <mergeCell ref="A2:I2"/>
    <mergeCell ref="A3:I3"/>
    <mergeCell ref="A4:I4"/>
  </mergeCells>
  <printOptions horizontalCentered="1"/>
  <pageMargins left="0.5" right="0.2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Plenitude Holdings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Plenitude Holdings Sdn Bhd</dc:creator>
  <cp:keywords/>
  <dc:description/>
  <cp:lastModifiedBy>Panama Resources</cp:lastModifiedBy>
  <cp:lastPrinted>2003-11-13T09:31:24Z</cp:lastPrinted>
  <dcterms:created xsi:type="dcterms:W3CDTF">2003-10-18T01:33:30Z</dcterms:created>
  <dcterms:modified xsi:type="dcterms:W3CDTF">2003-11-14T12:38:58Z</dcterms:modified>
  <cp:category/>
  <cp:version/>
  <cp:contentType/>
  <cp:contentStatus/>
</cp:coreProperties>
</file>